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/Downloads/"/>
    </mc:Choice>
  </mc:AlternateContent>
  <xr:revisionPtr revIDLastSave="0" documentId="8_{DD841383-3DE4-9543-9DDF-D94827835B91}" xr6:coauthVersionLast="43" xr6:coauthVersionMax="43" xr10:uidLastSave="{00000000-0000-0000-0000-000000000000}"/>
  <bookViews>
    <workbookView xWindow="16540" yWindow="460" windowWidth="27880" windowHeight="21220" xr2:uid="{98B1C34A-33AA-7B4D-B286-18D41AB23C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I11" i="1"/>
  <c r="J11" i="1"/>
  <c r="I15" i="1"/>
  <c r="J15" i="1"/>
  <c r="I9" i="1"/>
  <c r="J9" i="1"/>
  <c r="I10" i="1"/>
  <c r="J10" i="1"/>
  <c r="I5" i="1"/>
  <c r="J5" i="1"/>
  <c r="I12" i="1"/>
  <c r="J12" i="1"/>
  <c r="I8" i="1"/>
  <c r="J8" i="1"/>
  <c r="I7" i="1"/>
  <c r="J7" i="1"/>
  <c r="I14" i="1"/>
  <c r="J14" i="1"/>
  <c r="M14" i="1" s="1"/>
  <c r="I16" i="1"/>
  <c r="M16" i="1" s="1"/>
  <c r="J16" i="1"/>
  <c r="I13" i="1"/>
  <c r="J13" i="1"/>
  <c r="J6" i="1"/>
  <c r="I6" i="1"/>
  <c r="H11" i="1"/>
  <c r="H15" i="1"/>
  <c r="H9" i="1"/>
  <c r="H10" i="1"/>
  <c r="H5" i="1"/>
  <c r="H12" i="1"/>
  <c r="H8" i="1"/>
  <c r="H7" i="1"/>
  <c r="H14" i="1"/>
  <c r="H16" i="1"/>
  <c r="H13" i="1"/>
  <c r="H6" i="1"/>
  <c r="G11" i="1"/>
  <c r="M11" i="1" s="1"/>
  <c r="G15" i="1"/>
  <c r="M15" i="1" s="1"/>
  <c r="G9" i="1"/>
  <c r="G10" i="1"/>
  <c r="M10" i="1" s="1"/>
  <c r="G5" i="1"/>
  <c r="G12" i="1"/>
  <c r="G8" i="1"/>
  <c r="M8" i="1" s="1"/>
  <c r="G7" i="1"/>
  <c r="M7" i="1" s="1"/>
  <c r="G14" i="1"/>
  <c r="G16" i="1"/>
  <c r="G13" i="1"/>
  <c r="G6" i="1"/>
  <c r="M6" i="1" s="1"/>
  <c r="M9" i="1" l="1"/>
  <c r="M12" i="1"/>
  <c r="M13" i="1"/>
  <c r="L14" i="1"/>
  <c r="L5" i="1"/>
  <c r="L10" i="1"/>
  <c r="L6" i="1"/>
  <c r="L16" i="1"/>
  <c r="L13" i="1"/>
  <c r="L8" i="1"/>
  <c r="L7" i="1"/>
  <c r="L12" i="1"/>
  <c r="L11" i="1"/>
  <c r="L15" i="1"/>
  <c r="L9" i="1"/>
</calcChain>
</file>

<file path=xl/sharedStrings.xml><?xml version="1.0" encoding="utf-8"?>
<sst xmlns="http://schemas.openxmlformats.org/spreadsheetml/2006/main" count="30" uniqueCount="26">
  <si>
    <t>Name</t>
  </si>
  <si>
    <t>NFAA Indoor</t>
  </si>
  <si>
    <t>NFAA Field</t>
  </si>
  <si>
    <t>USA Indoor</t>
  </si>
  <si>
    <t>USA Outdoor</t>
  </si>
  <si>
    <t>Scores</t>
  </si>
  <si>
    <t>Performance Points</t>
  </si>
  <si>
    <t>Jerry Boyer</t>
  </si>
  <si>
    <t>Kent Ellison</t>
  </si>
  <si>
    <t>Stephen Morin</t>
  </si>
  <si>
    <t>Timothy Burks</t>
  </si>
  <si>
    <t>Jeremy Stone</t>
  </si>
  <si>
    <t>Wyatt Miranda</t>
  </si>
  <si>
    <t>Cory Andrews</t>
  </si>
  <si>
    <t>Paula Hester</t>
  </si>
  <si>
    <t>Gina Bradford</t>
  </si>
  <si>
    <t>Ellen Alvarez</t>
  </si>
  <si>
    <t>Sofia Yang</t>
  </si>
  <si>
    <t>Tony Guzman</t>
  </si>
  <si>
    <t>Total</t>
  </si>
  <si>
    <t>Total (drop 1)</t>
  </si>
  <si>
    <t>Shooter of the Year (Compound)</t>
  </si>
  <si>
    <t>Notes</t>
  </si>
  <si>
    <t xml:space="preserve">The Total and Total (drop 1) columns are provided for a reference. You may choose to use the sum of all the events to determine the </t>
  </si>
  <si>
    <t>winner, or you could allow archers to drop their lowest score which would allow for archers to miss an event without penalty.</t>
  </si>
  <si>
    <t>In this case, dropping the lowest score produces a different winner.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</si>
</sst>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174" fontId="0" fillId="0" borderId="0" xfId="0" applyNumberFormat="1" applyFont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174" fontId="3" fillId="0" borderId="4" xfId="0" applyNumberFormat="1" applyFont="1" applyBorder="1"/>
    <xf numFmtId="174" fontId="3" fillId="0" borderId="0" xfId="0" applyNumberFormat="1" applyFont="1" applyBorder="1"/>
    <xf numFmtId="174" fontId="3" fillId="0" borderId="5" xfId="0" applyNumberFormat="1" applyFont="1" applyBorder="1"/>
    <xf numFmtId="174" fontId="3" fillId="0" borderId="6" xfId="0" applyNumberFormat="1" applyFont="1" applyBorder="1"/>
    <xf numFmtId="174" fontId="3" fillId="0" borderId="7" xfId="0" applyNumberFormat="1" applyFont="1" applyBorder="1"/>
    <xf numFmtId="174" fontId="3" fillId="0" borderId="8" xfId="0" applyNumberFormat="1" applyFont="1" applyBorder="1"/>
    <xf numFmtId="0" fontId="0" fillId="0" borderId="0" xfId="0" applyFont="1" applyFill="1" applyBorder="1"/>
    <xf numFmtId="0" fontId="0" fillId="0" borderId="7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199D-AA5E-0144-8894-7F5379D9FC48}">
  <dimension ref="A1:M21"/>
  <sheetViews>
    <sheetView tabSelected="1" workbookViewId="0">
      <selection activeCell="M20" sqref="M20"/>
    </sheetView>
  </sheetViews>
  <sheetFormatPr baseColWidth="10" defaultRowHeight="16"/>
  <cols>
    <col min="1" max="1" width="15" customWidth="1"/>
    <col min="2" max="2" width="12.83203125" customWidth="1"/>
    <col min="3" max="4" width="10.83203125" customWidth="1"/>
    <col min="5" max="5" width="11.5" customWidth="1"/>
    <col min="6" max="6" width="3.1640625" customWidth="1"/>
    <col min="7" max="7" width="11.33203125" customWidth="1"/>
    <col min="8" max="8" width="10.83203125" customWidth="1"/>
    <col min="9" max="9" width="11.6640625" customWidth="1"/>
    <col min="10" max="10" width="11.83203125" customWidth="1"/>
    <col min="11" max="11" width="4" customWidth="1"/>
    <col min="13" max="13" width="12.1640625" customWidth="1"/>
  </cols>
  <sheetData>
    <row r="1" spans="1:13" s="1" customFormat="1" ht="26">
      <c r="A1" s="2" t="s">
        <v>21</v>
      </c>
    </row>
    <row r="3" spans="1:13" s="3" customFormat="1">
      <c r="A3" s="21"/>
      <c r="B3" s="22" t="s">
        <v>5</v>
      </c>
      <c r="C3" s="23"/>
      <c r="D3" s="23"/>
      <c r="E3" s="24"/>
      <c r="F3" s="21"/>
      <c r="G3" s="22" t="s">
        <v>6</v>
      </c>
      <c r="H3" s="23"/>
      <c r="I3" s="23"/>
      <c r="J3" s="24"/>
    </row>
    <row r="4" spans="1:13" s="4" customFormat="1" ht="34">
      <c r="A4" s="20" t="s">
        <v>0</v>
      </c>
      <c r="B4" s="25" t="s">
        <v>1</v>
      </c>
      <c r="C4" s="26" t="s">
        <v>3</v>
      </c>
      <c r="D4" s="26" t="s">
        <v>2</v>
      </c>
      <c r="E4" s="27" t="s">
        <v>4</v>
      </c>
      <c r="F4" s="20"/>
      <c r="G4" s="25" t="s">
        <v>1</v>
      </c>
      <c r="H4" s="26" t="s">
        <v>3</v>
      </c>
      <c r="I4" s="26" t="s">
        <v>2</v>
      </c>
      <c r="J4" s="27" t="s">
        <v>4</v>
      </c>
      <c r="L4" s="20" t="s">
        <v>19</v>
      </c>
      <c r="M4" s="20" t="s">
        <v>20</v>
      </c>
    </row>
    <row r="5" spans="1:13" s="3" customFormat="1">
      <c r="A5" s="3" t="s">
        <v>11</v>
      </c>
      <c r="B5" s="6">
        <v>359</v>
      </c>
      <c r="C5" s="7">
        <v>581</v>
      </c>
      <c r="D5" s="7">
        <v>555</v>
      </c>
      <c r="E5" s="8">
        <v>1400</v>
      </c>
      <c r="G5" s="12">
        <f>100 * EXP(0.100895*(B5-358))</f>
        <v>110.6160488814175</v>
      </c>
      <c r="H5" s="13">
        <f>100 * EXP(0.030111*(C5-582))</f>
        <v>97.033782007249286</v>
      </c>
      <c r="I5" s="13">
        <f>100 * EXP(0.055177*(D5-554))</f>
        <v>105.67276389154488</v>
      </c>
      <c r="J5" s="14">
        <f>100 * EXP(0.009922*(E5-1397))</f>
        <v>103.02134358021556</v>
      </c>
      <c r="L5" s="5">
        <f>SUM(G5:J5)</f>
        <v>416.34393836042722</v>
      </c>
      <c r="M5" s="5">
        <f>SUM(G5:J5)-MIN(G5:J5)</f>
        <v>319.31015635317794</v>
      </c>
    </row>
    <row r="6" spans="1:13" s="3" customFormat="1">
      <c r="A6" s="3" t="s">
        <v>7</v>
      </c>
      <c r="B6" s="6">
        <v>358</v>
      </c>
      <c r="C6" s="7">
        <v>575</v>
      </c>
      <c r="D6" s="7">
        <v>556</v>
      </c>
      <c r="E6" s="8">
        <v>1412</v>
      </c>
      <c r="G6" s="12">
        <f>100 * EXP(0.100895*(B6-358))</f>
        <v>100</v>
      </c>
      <c r="H6" s="13">
        <f>100 * EXP(0.030111*(C6-582))</f>
        <v>80.995466663431486</v>
      </c>
      <c r="I6" s="13">
        <f>100 * EXP(0.055177*(D6-554))</f>
        <v>111.66733028478191</v>
      </c>
      <c r="J6" s="14">
        <f>100 * EXP(0.009922*(E6-1397))</f>
        <v>116.04756915716943</v>
      </c>
      <c r="L6" s="5">
        <f>SUM(G6:J6)</f>
        <v>408.71036610538289</v>
      </c>
      <c r="M6" s="5">
        <f>SUM(G6:J6)-MIN(G6:J6)</f>
        <v>327.71489944195139</v>
      </c>
    </row>
    <row r="7" spans="1:13" s="3" customFormat="1">
      <c r="A7" s="3" t="s">
        <v>16</v>
      </c>
      <c r="B7" s="6">
        <v>355</v>
      </c>
      <c r="C7" s="7">
        <v>553</v>
      </c>
      <c r="D7" s="18">
        <v>543</v>
      </c>
      <c r="E7" s="8">
        <v>1387</v>
      </c>
      <c r="G7" s="12">
        <f>100 * EXP(0.100895*(B7-358))</f>
        <v>73.883179173343478</v>
      </c>
      <c r="H7" s="13">
        <f>100 * EXP(0.030111*(C7-582))</f>
        <v>41.760511246325891</v>
      </c>
      <c r="I7" s="13">
        <f>100 * EXP(0.055177*(D7-554))</f>
        <v>54.501225409155865</v>
      </c>
      <c r="J7" s="14">
        <f>100 * EXP(0.009922*(E7-1397))</f>
        <v>90.554346654514944</v>
      </c>
      <c r="L7" s="5">
        <f>SUM(G7:J7)</f>
        <v>260.69926248334014</v>
      </c>
      <c r="M7" s="5">
        <f>SUM(G7:J7)-MIN(G7:J7)</f>
        <v>218.93875123701423</v>
      </c>
    </row>
    <row r="8" spans="1:13" s="3" customFormat="1">
      <c r="A8" s="3" t="s">
        <v>13</v>
      </c>
      <c r="B8" s="6">
        <v>354</v>
      </c>
      <c r="C8" s="7">
        <v>562</v>
      </c>
      <c r="D8" s="18">
        <v>543</v>
      </c>
      <c r="E8" s="8">
        <v>1375</v>
      </c>
      <c r="G8" s="12">
        <f>100 * EXP(0.100895*(B8-358))</f>
        <v>66.792459069431828</v>
      </c>
      <c r="H8" s="13">
        <f>100 * EXP(0.030111*(C8-582))</f>
        <v>54.759462564332416</v>
      </c>
      <c r="I8" s="13">
        <f>100 * EXP(0.055177*(D8-554))</f>
        <v>54.501225409155865</v>
      </c>
      <c r="J8" s="14">
        <f>100 * EXP(0.009922*(E8-1397))</f>
        <v>80.389710246682739</v>
      </c>
      <c r="L8" s="5">
        <f>SUM(G8:J8)</f>
        <v>256.44285728960284</v>
      </c>
      <c r="M8" s="5">
        <f>SUM(G8:J8)-MIN(G8:J8)</f>
        <v>201.94163188044698</v>
      </c>
    </row>
    <row r="9" spans="1:13" s="3" customFormat="1">
      <c r="A9" s="3" t="s">
        <v>9</v>
      </c>
      <c r="B9" s="6">
        <v>354</v>
      </c>
      <c r="C9" s="7"/>
      <c r="D9" s="7">
        <v>549</v>
      </c>
      <c r="E9" s="8">
        <v>1380</v>
      </c>
      <c r="G9" s="12">
        <f>100 * EXP(0.100895*(B9-358))</f>
        <v>66.792459069431828</v>
      </c>
      <c r="H9" s="13">
        <f>100 * EXP(0.030111*(C9-582))</f>
        <v>2.4499772626250516E-6</v>
      </c>
      <c r="I9" s="13">
        <f>100 * EXP(0.055177*(D9-554))</f>
        <v>75.890019926612183</v>
      </c>
      <c r="J9" s="14">
        <f>100 * EXP(0.009922*(E9-1397))</f>
        <v>84.478425816892923</v>
      </c>
      <c r="L9" s="5">
        <f>SUM(G9:J9)</f>
        <v>227.16090726291418</v>
      </c>
      <c r="M9" s="5">
        <f>SUM(G9:J9)-MIN(G9:J9)</f>
        <v>227.16090481293691</v>
      </c>
    </row>
    <row r="10" spans="1:13" s="3" customFormat="1">
      <c r="A10" s="3" t="s">
        <v>10</v>
      </c>
      <c r="B10" s="6">
        <v>349</v>
      </c>
      <c r="C10" s="7">
        <v>535</v>
      </c>
      <c r="D10" s="18">
        <v>545</v>
      </c>
      <c r="E10" s="8">
        <v>1364</v>
      </c>
      <c r="G10" s="12">
        <f>100 * EXP(0.100895*(B10-358))</f>
        <v>40.330789552285061</v>
      </c>
      <c r="H10" s="13">
        <f>100 * EXP(0.030111*(C10-582))</f>
        <v>24.287290430977251</v>
      </c>
      <c r="I10" s="13">
        <f>100 * EXP(0.055177*(D10-554))</f>
        <v>60.860063386895561</v>
      </c>
      <c r="J10" s="14">
        <f>100 * EXP(0.009922*(E10-1397))</f>
        <v>72.077662677248426</v>
      </c>
      <c r="L10" s="5">
        <f>SUM(G10:J10)</f>
        <v>197.55580604740629</v>
      </c>
      <c r="M10" s="5">
        <f>SUM(G10:J10)-MIN(G10:J10)</f>
        <v>173.26851561642906</v>
      </c>
    </row>
    <row r="11" spans="1:13" s="3" customFormat="1">
      <c r="A11" s="3" t="s">
        <v>18</v>
      </c>
      <c r="B11" s="6">
        <v>345</v>
      </c>
      <c r="C11" s="7">
        <v>560</v>
      </c>
      <c r="D11" s="7">
        <v>538</v>
      </c>
      <c r="E11" s="8">
        <v>1344</v>
      </c>
      <c r="G11" s="12">
        <f>100 * EXP(0.100895*(B11-358))</f>
        <v>26.937926104088689</v>
      </c>
      <c r="H11" s="13">
        <f>100 * EXP(0.030111*(C11-582))</f>
        <v>51.559072336551246</v>
      </c>
      <c r="I11" s="13">
        <f>100 * EXP(0.055177*(D11-554))</f>
        <v>41.360990823256202</v>
      </c>
      <c r="J11" s="14">
        <f>100 * EXP(0.009922*(E11-1397))</f>
        <v>59.104329917750256</v>
      </c>
      <c r="L11" s="5">
        <f>SUM(G11:J11)</f>
        <v>178.96231918164639</v>
      </c>
      <c r="M11" s="5">
        <f>SUM(G11:J11)-MIN(G11:J11)</f>
        <v>152.0243930775577</v>
      </c>
    </row>
    <row r="12" spans="1:13" s="3" customFormat="1">
      <c r="A12" s="3" t="s">
        <v>12</v>
      </c>
      <c r="B12" s="6">
        <v>352</v>
      </c>
      <c r="C12" s="7"/>
      <c r="D12" s="18">
        <v>542</v>
      </c>
      <c r="E12" s="8">
        <v>1355</v>
      </c>
      <c r="G12" s="12">
        <f>100 * EXP(0.100895*(B12-358))</f>
        <v>54.587241647603754</v>
      </c>
      <c r="H12" s="13">
        <f>100 * EXP(0.030111*(C12-582))</f>
        <v>2.4499772626250516E-6</v>
      </c>
      <c r="I12" s="13">
        <f>100 * EXP(0.055177*(D12-554))</f>
        <v>51.575470728760443</v>
      </c>
      <c r="J12" s="14">
        <f>100 * EXP(0.009922*(E12-1397))</f>
        <v>65.920283482112353</v>
      </c>
      <c r="L12" s="5">
        <f>SUM(G12:J12)</f>
        <v>172.0829983084538</v>
      </c>
      <c r="M12" s="5">
        <f>SUM(G12:J12)-MIN(G12:J12)</f>
        <v>172.08299585847652</v>
      </c>
    </row>
    <row r="13" spans="1:13" s="3" customFormat="1">
      <c r="A13" s="3" t="s">
        <v>17</v>
      </c>
      <c r="B13" s="6">
        <v>353</v>
      </c>
      <c r="C13" s="7">
        <v>559</v>
      </c>
      <c r="D13" s="7">
        <v>538</v>
      </c>
      <c r="E13" s="8"/>
      <c r="G13" s="12">
        <f>100 * EXP(0.100895*(B13-358))</f>
        <v>60.382249903930862</v>
      </c>
      <c r="H13" s="13">
        <f>100 * EXP(0.030111*(C13-582))</f>
        <v>50.029717856009107</v>
      </c>
      <c r="I13" s="13">
        <f>100 * EXP(0.055177*(D13-554))</f>
        <v>41.360990823256202</v>
      </c>
      <c r="J13" s="14">
        <f>100 * EXP(0.009922*(E13-1397))</f>
        <v>9.5549720350983496E-5</v>
      </c>
      <c r="L13" s="5">
        <f>SUM(G13:J13)</f>
        <v>151.77305413291651</v>
      </c>
      <c r="M13" s="5">
        <f>SUM(G13:J13)-MIN(G13:J13)</f>
        <v>151.77295858319616</v>
      </c>
    </row>
    <row r="14" spans="1:13" s="3" customFormat="1">
      <c r="A14" s="3" t="s">
        <v>14</v>
      </c>
      <c r="B14" s="6">
        <v>351</v>
      </c>
      <c r="C14" s="7">
        <v>567</v>
      </c>
      <c r="D14" s="18">
        <v>530</v>
      </c>
      <c r="E14" s="8"/>
      <c r="G14" s="12">
        <f>100 * EXP(0.100895*(B14-358))</f>
        <v>49.348392208550422</v>
      </c>
      <c r="H14" s="13">
        <f>100 * EXP(0.030111*(C14-582))</f>
        <v>63.656738408335599</v>
      </c>
      <c r="I14" s="13">
        <f>100 * EXP(0.055177*(D14-554))</f>
        <v>26.600291808932251</v>
      </c>
      <c r="J14" s="14">
        <f>100 * EXP(0.009922*(E14-1397))</f>
        <v>9.5549720350983496E-5</v>
      </c>
      <c r="L14" s="5">
        <f>SUM(G14:J14)</f>
        <v>139.60551797553862</v>
      </c>
      <c r="M14" s="5">
        <f>SUM(G14:J14)-MIN(G14:J14)</f>
        <v>139.60542242581826</v>
      </c>
    </row>
    <row r="15" spans="1:13" s="3" customFormat="1">
      <c r="A15" s="3" t="s">
        <v>8</v>
      </c>
      <c r="B15" s="6">
        <v>319</v>
      </c>
      <c r="C15" s="7">
        <v>545</v>
      </c>
      <c r="D15" s="7">
        <v>532</v>
      </c>
      <c r="E15" s="8">
        <v>1353</v>
      </c>
      <c r="G15" s="12">
        <f>100 * EXP(0.100895*(B15-358))</f>
        <v>1.9547556257113616</v>
      </c>
      <c r="H15" s="13">
        <f>100 * EXP(0.030111*(C15-582))</f>
        <v>32.820823803042948</v>
      </c>
      <c r="I15" s="13">
        <f>100 * EXP(0.055177*(D15-554))</f>
        <v>29.703835710996163</v>
      </c>
      <c r="J15" s="14">
        <f>100 * EXP(0.009922*(E15-1397))</f>
        <v>64.625055135456094</v>
      </c>
      <c r="L15" s="5">
        <f>SUM(G15:J15)</f>
        <v>129.10447027520655</v>
      </c>
      <c r="M15" s="5">
        <f>SUM(G15:J15)-MIN(G15:J15)</f>
        <v>127.14971464949519</v>
      </c>
    </row>
    <row r="16" spans="1:13" s="3" customFormat="1">
      <c r="A16" s="3" t="s">
        <v>15</v>
      </c>
      <c r="B16" s="9">
        <v>338</v>
      </c>
      <c r="C16" s="10">
        <v>540</v>
      </c>
      <c r="D16" s="19">
        <v>527</v>
      </c>
      <c r="E16" s="11">
        <v>1294</v>
      </c>
      <c r="G16" s="15">
        <f>100 * EXP(0.100895*(B16-358))</f>
        <v>13.293433426695172</v>
      </c>
      <c r="H16" s="16">
        <f>100 * EXP(0.030111*(C16-582))</f>
        <v>28.233470914650848</v>
      </c>
      <c r="I16" s="16">
        <f>100 * EXP(0.055177*(D16-554))</f>
        <v>22.542246840043134</v>
      </c>
      <c r="J16" s="17">
        <f>100 * EXP(0.009922*(E16-1397))</f>
        <v>35.988670694208338</v>
      </c>
      <c r="L16" s="5">
        <f>SUM(G16:J16)</f>
        <v>100.05782187559748</v>
      </c>
      <c r="M16" s="5">
        <f>SUM(G16:J16)-MIN(G16:J16)</f>
        <v>86.764388448902309</v>
      </c>
    </row>
    <row r="18" spans="1:1">
      <c r="A18" s="21" t="s">
        <v>22</v>
      </c>
    </row>
    <row r="19" spans="1:1">
      <c r="A19" t="s">
        <v>23</v>
      </c>
    </row>
    <row r="20" spans="1:1">
      <c r="A20" t="s">
        <v>24</v>
      </c>
    </row>
    <row r="21" spans="1:1">
      <c r="A21" t="s">
        <v>25</v>
      </c>
    </row>
  </sheetData>
  <sortState xmlns:xlrd2="http://schemas.microsoft.com/office/spreadsheetml/2017/richdata2" ref="A5:M16">
    <sortCondition descending="1" ref="L5:L16"/>
  </sortState>
  <mergeCells count="2">
    <mergeCell ref="B3:E3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Wilson</dc:creator>
  <cp:lastModifiedBy>Tim Wilson</cp:lastModifiedBy>
  <dcterms:created xsi:type="dcterms:W3CDTF">2019-05-23T06:00:52Z</dcterms:created>
  <dcterms:modified xsi:type="dcterms:W3CDTF">2019-05-23T06:50:41Z</dcterms:modified>
</cp:coreProperties>
</file>